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27795" windowHeight="1164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доходы!$A$1:$G$29</definedName>
  </definedNames>
  <calcPr calcId="144525"/>
  <fileRecoveryPr repairLoad="1"/>
</workbook>
</file>

<file path=xl/calcChain.xml><?xml version="1.0" encoding="utf-8"?>
<calcChain xmlns="http://schemas.openxmlformats.org/spreadsheetml/2006/main">
  <c r="E29" i="1" l="1"/>
  <c r="D29" i="1"/>
  <c r="C29" i="1"/>
  <c r="F21" i="1" l="1"/>
  <c r="E14" i="1"/>
  <c r="D14" i="1"/>
  <c r="C14" i="1"/>
  <c r="E11" i="1"/>
  <c r="E10" i="1" s="1"/>
  <c r="D11" i="1"/>
  <c r="D10" i="1" s="1"/>
  <c r="C11" i="1"/>
  <c r="C10" i="1" s="1"/>
  <c r="E7" i="1"/>
  <c r="D7" i="1"/>
  <c r="C7" i="1"/>
  <c r="F20" i="1" l="1"/>
  <c r="F14" i="1"/>
  <c r="F13" i="1"/>
  <c r="F12" i="1"/>
  <c r="F10" i="1"/>
  <c r="D23" i="1" l="1"/>
  <c r="F29" i="1" l="1"/>
  <c r="F28" i="1"/>
  <c r="F27" i="1"/>
  <c r="F26" i="1"/>
  <c r="F17" i="1"/>
  <c r="F16" i="1"/>
  <c r="F11" i="1"/>
  <c r="F9" i="1"/>
  <c r="F8" i="1"/>
  <c r="E23" i="1"/>
  <c r="C23" i="1" l="1"/>
  <c r="F23" i="1" s="1"/>
  <c r="F7" i="1"/>
  <c r="F6" i="1"/>
  <c r="F22" i="1" l="1"/>
</calcChain>
</file>

<file path=xl/sharedStrings.xml><?xml version="1.0" encoding="utf-8"?>
<sst xmlns="http://schemas.openxmlformats.org/spreadsheetml/2006/main" count="62" uniqueCount="60">
  <si>
    <t/>
  </si>
  <si>
    <t>тыс. рублей</t>
  </si>
  <si>
    <t>Наименование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</si>
  <si>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</si>
  <si>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</si>
  <si>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</si>
  <si>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</si>
  <si>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</si>
  <si>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</si>
  <si>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</si>
  <si>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</si>
  <si>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</si>
  <si>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</si>
  <si>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  от первоначально запланированных значений</t>
  </si>
  <si>
    <t>Пояснения различий между первоначально утвержденными значениями и фактическими значениями (если отклонения составляют 5 % и более)</t>
  </si>
  <si>
    <t>Сведения о фактических поступлениях доходов в областной бюджет по видам доходов за 2017 год в сравнении с запланированными значениями на 2017 год</t>
  </si>
  <si>
    <t>Первоначально утвержденные значения в соответствии с Законом Калужской области от 15.12.2016 № 146-ОЗ</t>
  </si>
  <si>
    <t>Запланированные значения в соответствии с Законом Калужской области от 15.12.2016 № 146-ОЗ (в ред. Законов от 19.05.2017 № 195-ОЗ, от 21.11.2017 № 265-ОЗ)</t>
  </si>
  <si>
    <t>Исполнено за 2017 год</t>
  </si>
  <si>
    <t>КБК</t>
  </si>
  <si>
    <t>1 00 00000 00 0000 000</t>
  </si>
  <si>
    <t>НАЛОГИ НА ПРИБЫЛЬ, ДОХОДЫ</t>
  </si>
  <si>
    <t>1 01 00000 00 0000 000</t>
  </si>
  <si>
    <t>1 01 01000 00 0000 110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</si>
  <si>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</si>
  <si>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</si>
  <si>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</si>
  <si>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</si>
  <si>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</si>
  <si>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</si>
  <si>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</si>
  <si>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</si>
  <si>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</si>
  <si>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</si>
  <si>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</si>
  <si>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1 06 02000 02 0000 110</t>
  </si>
  <si>
    <t>1 06 04000 02 0000 110</t>
  </si>
  <si>
    <t>Налог на игорный бизнес</t>
  </si>
  <si>
    <t>1 06 05000 02 0000 110</t>
  </si>
  <si>
    <t>Земельный налог</t>
  </si>
  <si>
    <t>1 06 06000 00 0000 110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</si>
  <si>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</si>
  <si>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</si>
  <si>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</si>
  <si>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</si>
  <si>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</si>
  <si>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</si>
  <si>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</si>
  <si>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</si>
  <si>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</si>
  <si>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</si>
  <si>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</si>
  <si>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ВСЕГО ДОХОДОВ</t>
  </si>
  <si>
    <t>Увеличение за счет роста поступлений акцизов на пиво в связи с увеличением ставки налога в 2017 году и объема реализации, а также в связи с изменением федерального законодательства в части порядка зачисления в бюджеты субъектов Российской Федерации акцизов на алкогольную продукцию с объемной долей этилового спирта свыше 9 процентов</t>
  </si>
  <si>
    <t>Увеличение за счет роста прибыли прибыльных организаций, а также снижения возвратов переплаты по налогу по сраввнению с 2016 годом</t>
  </si>
  <si>
    <t>Увеличение за счет погашения задолженности плательщиками - физическими лицами</t>
  </si>
  <si>
    <t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2017 год и на плановый период 2018 и 2019 годов" и не могли быть предусмотрены при утверждении областного бюджета на 2017 год</t>
  </si>
  <si>
    <t>Средства поступали в соответствии с фактической потребностью.</t>
  </si>
  <si>
    <t>В связи увеличением объемов реализации нефтепродуктов</t>
  </si>
  <si>
    <t>Уменьшение поступлений за счет снижения объемов  добычи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</si>
</sst>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5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Arial"/>
      <family val="2"/>
    </font>
    <font>
      <sz val="11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97">
    <xf numFmtId="0" fontId="0" fillId="0" borderId="0">
      <alignment vertical="top" wrapText="1"/>
    </xf>
    <xf numFmtId="0" fontId="3" fillId="4" borderId="0"/>
    <xf numFmtId="165" fontId="7" fillId="0" borderId="2">
      <alignment wrapText="1"/>
    </xf>
    <xf numFmtId="165" fontId="8" fillId="0" borderId="3" applyBorder="0">
      <alignment wrapText="1"/>
    </xf>
    <xf numFmtId="165" fontId="9" fillId="0" borderId="3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  <xf numFmtId="0" fontId="14" fillId="0" borderId="0"/>
    <xf numFmtId="0" fontId="15" fillId="0" borderId="0">
      <alignment horizontal="left" vertical="top" wrapText="1"/>
    </xf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7" fillId="0" borderId="4">
      <alignment horizontal="center" vertical="center" wrapText="1"/>
    </xf>
    <xf numFmtId="0" fontId="15" fillId="0" borderId="4">
      <alignment horizontal="center" vertical="center" shrinkToFit="1"/>
    </xf>
    <xf numFmtId="49" fontId="17" fillId="5" borderId="4">
      <alignment horizontal="left" wrapText="1"/>
    </xf>
    <xf numFmtId="49" fontId="18" fillId="5" borderId="4">
      <alignment horizontal="left" wrapText="1"/>
    </xf>
    <xf numFmtId="0" fontId="17" fillId="5" borderId="4">
      <alignment horizontal="left"/>
    </xf>
    <xf numFmtId="0" fontId="15" fillId="0" borderId="5"/>
    <xf numFmtId="0" fontId="15" fillId="0" borderId="0">
      <alignment horizontal="left" wrapText="1"/>
    </xf>
    <xf numFmtId="49" fontId="17" fillId="5" borderId="4">
      <alignment horizontal="center" wrapText="1"/>
    </xf>
    <xf numFmtId="49" fontId="18" fillId="5" borderId="4">
      <alignment horizontal="center" wrapText="1"/>
    </xf>
    <xf numFmtId="4" fontId="17" fillId="5" borderId="4">
      <alignment horizontal="right" shrinkToFit="1"/>
    </xf>
    <xf numFmtId="4" fontId="18" fillId="5" borderId="4">
      <alignment horizontal="right" shrinkToFit="1"/>
    </xf>
    <xf numFmtId="0" fontId="22" fillId="0" borderId="0"/>
    <xf numFmtId="0" fontId="15" fillId="0" borderId="0"/>
    <xf numFmtId="0" fontId="15" fillId="0" borderId="6"/>
    <xf numFmtId="0" fontId="19" fillId="0" borderId="6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0" fillId="6" borderId="0"/>
    <xf numFmtId="0" fontId="18" fillId="6" borderId="0"/>
    <xf numFmtId="0" fontId="20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26" fillId="0" borderId="4">
      <alignment horizontal="right"/>
    </xf>
    <xf numFmtId="0" fontId="15" fillId="5" borderId="0">
      <alignment horizontal="left" vertical="top" wrapText="1"/>
    </xf>
    <xf numFmtId="0" fontId="15" fillId="5" borderId="0">
      <alignment horizontal="left" vertical="top" wrapText="1"/>
    </xf>
    <xf numFmtId="0" fontId="18" fillId="5" borderId="0">
      <alignment horizontal="left" vertical="top" wrapText="1"/>
    </xf>
    <xf numFmtId="0" fontId="18" fillId="5" borderId="0">
      <alignment horizontal="left" vertical="top" wrapText="1"/>
    </xf>
    <xf numFmtId="0" fontId="24" fillId="5" borderId="0">
      <alignment horizontal="center" wrapText="1"/>
    </xf>
    <xf numFmtId="0" fontId="17" fillId="5" borderId="0">
      <alignment horizontal="center"/>
    </xf>
    <xf numFmtId="0" fontId="27" fillId="5" borderId="0">
      <alignment horizontal="right"/>
    </xf>
    <xf numFmtId="0" fontId="17" fillId="5" borderId="11">
      <alignment horizontal="center" vertical="center" wrapText="1"/>
    </xf>
    <xf numFmtId="0" fontId="17" fillId="5" borderId="9">
      <alignment horizontal="center" vertical="center" shrinkToFit="1"/>
    </xf>
    <xf numFmtId="0" fontId="17" fillId="5" borderId="11">
      <alignment horizontal="center" vertical="center" shrinkToFit="1"/>
    </xf>
    <xf numFmtId="0" fontId="17" fillId="5" borderId="8">
      <alignment horizontal="center" vertical="center" shrinkToFit="1"/>
    </xf>
    <xf numFmtId="0" fontId="24" fillId="5" borderId="7">
      <alignment horizontal="right"/>
    </xf>
    <xf numFmtId="0" fontId="17" fillId="5" borderId="7">
      <alignment horizontal="left"/>
    </xf>
    <xf numFmtId="4" fontId="17" fillId="5" borderId="7">
      <alignment horizontal="right" vertical="top" shrinkToFit="1"/>
    </xf>
    <xf numFmtId="1" fontId="17" fillId="5" borderId="4">
      <alignment horizontal="left" vertical="center" wrapText="1"/>
    </xf>
    <xf numFmtId="1" fontId="17" fillId="5" borderId="4">
      <alignment horizontal="center" vertical="center" wrapText="1"/>
    </xf>
    <xf numFmtId="4" fontId="17" fillId="5" borderId="4">
      <alignment horizontal="right" vertical="center" shrinkToFit="1"/>
    </xf>
    <xf numFmtId="1" fontId="18" fillId="5" borderId="4">
      <alignment horizontal="left" vertical="center" wrapText="1"/>
    </xf>
    <xf numFmtId="1" fontId="18" fillId="5" borderId="4">
      <alignment horizontal="center" vertical="center" wrapText="1"/>
    </xf>
    <xf numFmtId="4" fontId="18" fillId="5" borderId="4">
      <alignment horizontal="right" vertical="center" shrinkToFit="1"/>
    </xf>
    <xf numFmtId="0" fontId="20" fillId="0" borderId="0"/>
    <xf numFmtId="0" fontId="20" fillId="0" borderId="0"/>
    <xf numFmtId="0" fontId="15" fillId="6" borderId="0"/>
    <xf numFmtId="0" fontId="27" fillId="5" borderId="0">
      <alignment wrapText="1"/>
    </xf>
    <xf numFmtId="0" fontId="15" fillId="6" borderId="10"/>
    <xf numFmtId="0" fontId="18" fillId="5" borderId="12"/>
    <xf numFmtId="0" fontId="18" fillId="5" borderId="12">
      <alignment horizontal="left" vertical="center"/>
    </xf>
    <xf numFmtId="0" fontId="15" fillId="6" borderId="5"/>
    <xf numFmtId="0" fontId="15" fillId="6" borderId="13"/>
    <xf numFmtId="0" fontId="15" fillId="5" borderId="5"/>
    <xf numFmtId="0" fontId="15" fillId="5" borderId="0">
      <alignment horizontal="left" wrapText="1"/>
    </xf>
    <xf numFmtId="0" fontId="18" fillId="5" borderId="14"/>
    <xf numFmtId="0" fontId="18" fillId="5" borderId="14">
      <alignment horizontal="center" vertical="center"/>
    </xf>
    <xf numFmtId="0" fontId="18" fillId="5" borderId="15"/>
    <xf numFmtId="0" fontId="18" fillId="5" borderId="15">
      <alignment vertical="center"/>
    </xf>
    <xf numFmtId="0" fontId="15" fillId="5" borderId="0"/>
    <xf numFmtId="0" fontId="16" fillId="5" borderId="0">
      <alignment horizontal="center"/>
    </xf>
    <xf numFmtId="0" fontId="15" fillId="5" borderId="0">
      <alignment wrapText="1"/>
    </xf>
    <xf numFmtId="0" fontId="15" fillId="5" borderId="0">
      <alignment horizontal="right"/>
    </xf>
    <xf numFmtId="0" fontId="15" fillId="5" borderId="16"/>
    <xf numFmtId="0" fontId="15" fillId="5" borderId="6"/>
    <xf numFmtId="0" fontId="15" fillId="6" borderId="6"/>
    <xf numFmtId="0" fontId="19" fillId="0" borderId="4">
      <alignment horizontal="center" vertical="center" wrapText="1"/>
    </xf>
    <xf numFmtId="0" fontId="15" fillId="0" borderId="0"/>
    <xf numFmtId="0" fontId="15" fillId="0" borderId="0"/>
    <xf numFmtId="0" fontId="15" fillId="0" borderId="0">
      <alignment horizontal="left" vertical="top"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5" fillId="6" borderId="13"/>
    <xf numFmtId="0" fontId="15" fillId="0" borderId="4">
      <alignment horizontal="center" vertical="center" wrapText="1"/>
    </xf>
    <xf numFmtId="0" fontId="15" fillId="0" borderId="6"/>
    <xf numFmtId="0" fontId="15" fillId="0" borderId="4">
      <alignment horizontal="center" vertical="center" shrinkToFit="1"/>
    </xf>
    <xf numFmtId="0" fontId="15" fillId="6" borderId="5"/>
    <xf numFmtId="0" fontId="19" fillId="0" borderId="4">
      <alignment horizontal="left"/>
    </xf>
    <xf numFmtId="4" fontId="19" fillId="7" borderId="4">
      <alignment horizontal="right" vertical="top" shrinkToFit="1"/>
    </xf>
    <xf numFmtId="0" fontId="15" fillId="6" borderId="14"/>
    <xf numFmtId="0" fontId="15" fillId="0" borderId="5"/>
    <xf numFmtId="0" fontId="15" fillId="0" borderId="0">
      <alignment horizontal="left" wrapText="1"/>
    </xf>
    <xf numFmtId="49" fontId="15" fillId="0" borderId="4">
      <alignment horizontal="left" vertical="top" wrapText="1"/>
    </xf>
    <xf numFmtId="4" fontId="15" fillId="8" borderId="4">
      <alignment horizontal="right" vertical="top" shrinkToFit="1"/>
    </xf>
    <xf numFmtId="0" fontId="15" fillId="6" borderId="14">
      <alignment horizontal="center"/>
    </xf>
    <xf numFmtId="0" fontId="15" fillId="6" borderId="0">
      <alignment horizontal="center"/>
    </xf>
    <xf numFmtId="4" fontId="15" fillId="0" borderId="4">
      <alignment horizontal="right" vertical="top" shrinkToFit="1"/>
    </xf>
    <xf numFmtId="49" fontId="19" fillId="0" borderId="4">
      <alignment horizontal="left" vertical="top" wrapText="1"/>
    </xf>
    <xf numFmtId="0" fontId="15" fillId="6" borderId="0">
      <alignment horizontal="left"/>
    </xf>
    <xf numFmtId="4" fontId="15" fillId="0" borderId="6">
      <alignment horizontal="right" shrinkToFit="1"/>
    </xf>
    <xf numFmtId="4" fontId="15" fillId="0" borderId="0">
      <alignment horizontal="right" shrinkToFit="1"/>
    </xf>
    <xf numFmtId="0" fontId="15" fillId="6" borderId="5">
      <alignment horizontal="center"/>
    </xf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7" fillId="0" borderId="4">
      <alignment horizontal="center" vertical="center" wrapText="1"/>
    </xf>
    <xf numFmtId="0" fontId="28" fillId="5" borderId="4">
      <alignment horizontal="center" vertical="center" shrinkToFit="1"/>
    </xf>
    <xf numFmtId="49" fontId="17" fillId="5" borderId="4">
      <alignment wrapText="1"/>
    </xf>
    <xf numFmtId="49" fontId="18" fillId="5" borderId="4">
      <alignment wrapText="1"/>
    </xf>
    <xf numFmtId="0" fontId="17" fillId="5" borderId="4">
      <alignment horizontal="left"/>
    </xf>
    <xf numFmtId="0" fontId="15" fillId="0" borderId="5"/>
    <xf numFmtId="0" fontId="15" fillId="0" borderId="0">
      <alignment horizontal="left" wrapText="1"/>
    </xf>
    <xf numFmtId="49" fontId="17" fillId="5" borderId="4">
      <alignment horizontal="center" wrapText="1"/>
    </xf>
    <xf numFmtId="49" fontId="18" fillId="5" borderId="4">
      <alignment horizontal="center" wrapText="1"/>
    </xf>
    <xf numFmtId="4" fontId="17" fillId="5" borderId="4">
      <alignment horizontal="right" shrinkToFit="1"/>
    </xf>
    <xf numFmtId="4" fontId="18" fillId="5" borderId="4">
      <alignment horizontal="right" shrinkToFit="1"/>
    </xf>
    <xf numFmtId="4" fontId="17" fillId="5" borderId="4">
      <alignment horizontal="right" vertical="top" shrinkToFit="1"/>
    </xf>
    <xf numFmtId="0" fontId="15" fillId="0" borderId="0"/>
    <xf numFmtId="0" fontId="15" fillId="0" borderId="6"/>
    <xf numFmtId="0" fontId="22" fillId="0" borderId="0"/>
    <xf numFmtId="0" fontId="22" fillId="0" borderId="0"/>
    <xf numFmtId="0" fontId="20" fillId="6" borderId="0"/>
    <xf numFmtId="0" fontId="29" fillId="6" borderId="0"/>
    <xf numFmtId="0" fontId="20" fillId="0" borderId="0"/>
    <xf numFmtId="0" fontId="17" fillId="5" borderId="4">
      <alignment horizontal="center" vertical="center" wrapText="1"/>
    </xf>
    <xf numFmtId="49" fontId="17" fillId="5" borderId="4">
      <alignment horizontal="left" wrapText="1"/>
    </xf>
    <xf numFmtId="0" fontId="30" fillId="0" borderId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3" fillId="14" borderId="17" applyNumberFormat="0" applyAlignment="0" applyProtection="0"/>
    <xf numFmtId="0" fontId="34" fillId="27" borderId="18" applyNumberFormat="0" applyAlignment="0" applyProtection="0"/>
    <xf numFmtId="0" fontId="35" fillId="27" borderId="17" applyNumberFormat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28" borderId="2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8" fillId="0" borderId="0"/>
    <xf numFmtId="0" fontId="3" fillId="0" borderId="0"/>
    <xf numFmtId="0" fontId="10" fillId="0" borderId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0" borderId="24" applyNumberFormat="0" applyFont="0" applyAlignment="0" applyProtection="0"/>
    <xf numFmtId="9" fontId="10" fillId="0" borderId="0" applyFont="0" applyFill="0" applyBorder="0" applyAlignment="0" applyProtection="0"/>
    <xf numFmtId="0" fontId="45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</cellStyleXfs>
  <cellXfs count="53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6" fillId="3" borderId="0" xfId="0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4" fillId="3" borderId="26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5" fillId="0" borderId="26" xfId="0" applyNumberFormat="1" applyFont="1" applyFill="1" applyBorder="1" applyAlignment="1">
      <alignment horizontal="right" wrapText="1"/>
    </xf>
    <xf numFmtId="4" fontId="18" fillId="0" borderId="26" xfId="66" applyNumberFormat="1" applyFont="1" applyFill="1" applyBorder="1" applyAlignment="1" applyProtection="1">
      <alignment horizontal="right" shrinkToFit="1"/>
    </xf>
    <xf numFmtId="164" fontId="5" fillId="3" borderId="26" xfId="0" applyNumberFormat="1" applyFont="1" applyFill="1" applyBorder="1" applyAlignment="1">
      <alignment horizontal="right" wrapText="1"/>
    </xf>
    <xf numFmtId="164" fontId="23" fillId="0" borderId="26" xfId="46" applyNumberFormat="1" applyFont="1" applyFill="1" applyBorder="1" applyAlignment="1" applyProtection="1">
      <alignment horizontal="right"/>
    </xf>
    <xf numFmtId="0" fontId="5" fillId="3" borderId="31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wrapText="1"/>
    </xf>
    <xf numFmtId="0" fontId="5" fillId="3" borderId="3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164" fontId="5" fillId="0" borderId="34" xfId="0" applyNumberFormat="1" applyFont="1" applyFill="1" applyBorder="1" applyAlignment="1">
      <alignment horizontal="right" wrapText="1"/>
    </xf>
    <xf numFmtId="164" fontId="5" fillId="0" borderId="34" xfId="0" applyNumberFormat="1" applyFont="1" applyFill="1" applyBorder="1" applyAlignment="1">
      <alignment horizontal="left" wrapText="1"/>
    </xf>
    <xf numFmtId="164" fontId="4" fillId="3" borderId="34" xfId="0" applyNumberFormat="1" applyFont="1" applyFill="1" applyBorder="1" applyAlignment="1">
      <alignment horizontal="right" wrapText="1"/>
    </xf>
    <xf numFmtId="164" fontId="5" fillId="31" borderId="34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center" wrapText="1"/>
    </xf>
    <xf numFmtId="164" fontId="4" fillId="0" borderId="34" xfId="0" applyNumberFormat="1" applyFont="1" applyFill="1" applyBorder="1" applyAlignment="1">
      <alignment horizontal="right" wrapText="1"/>
    </xf>
    <xf numFmtId="0" fontId="49" fillId="3" borderId="0" xfId="0" applyFont="1" applyFill="1" applyAlignment="1">
      <alignment vertical="top" wrapText="1"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wrapText="1"/>
    </xf>
    <xf numFmtId="0" fontId="5" fillId="3" borderId="35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wrapText="1"/>
    </xf>
    <xf numFmtId="0" fontId="5" fillId="3" borderId="38" xfId="0" applyFont="1" applyFill="1" applyBorder="1" applyAlignment="1">
      <alignment horizontal="center" wrapText="1"/>
    </xf>
    <xf numFmtId="0" fontId="50" fillId="3" borderId="36" xfId="0" applyFont="1" applyFill="1" applyBorder="1" applyAlignment="1">
      <alignment wrapText="1"/>
    </xf>
    <xf numFmtId="0" fontId="5" fillId="3" borderId="39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" borderId="39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3" fontId="51" fillId="0" borderId="33" xfId="196" applyNumberFormat="1" applyFont="1" applyFill="1" applyBorder="1" applyAlignment="1" applyProtection="1">
      <alignment horizontal="left" wrapText="1"/>
      <protection locked="0"/>
    </xf>
    <xf numFmtId="164" fontId="52" fillId="0" borderId="34" xfId="0" applyNumberFormat="1" applyFont="1" applyFill="1" applyBorder="1" applyAlignment="1">
      <alignment horizontal="left" wrapText="1"/>
    </xf>
    <xf numFmtId="0" fontId="1" fillId="3" borderId="0" xfId="0" applyFont="1" applyFill="1" applyAlignment="1">
      <alignment horizontal="center"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3" fillId="0" borderId="34" xfId="195" applyFont="1" applyFill="1" applyBorder="1" applyAlignment="1">
      <alignment wrapText="1"/>
    </xf>
  </cellXfs>
  <cellStyles count="197">
    <cellStyle name="20% - Акцент1 2" xfId="144"/>
    <cellStyle name="20% - Акцент2 2" xfId="145"/>
    <cellStyle name="20% - Акцент3 2" xfId="146"/>
    <cellStyle name="20% - Акцент4 2" xfId="147"/>
    <cellStyle name="20% - Акцент5 2" xfId="148"/>
    <cellStyle name="20% - Акцент6 2" xfId="149"/>
    <cellStyle name="40% - Акцент1 2" xfId="150"/>
    <cellStyle name="40% - Акцент2 2" xfId="151"/>
    <cellStyle name="40% - Акцент3 2" xfId="152"/>
    <cellStyle name="40% - Акцент4 2" xfId="153"/>
    <cellStyle name="40% - Акцент5 2" xfId="154"/>
    <cellStyle name="40% - Акцент6 2" xfId="155"/>
    <cellStyle name="60% - Акцент1 2" xfId="156"/>
    <cellStyle name="60% - Акцент2 2" xfId="157"/>
    <cellStyle name="60% - Акцент3 2" xfId="158"/>
    <cellStyle name="60% - Акцент4 2" xfId="159"/>
    <cellStyle name="60% - Акцент5 2" xfId="160"/>
    <cellStyle name="60% - Акцент6 2" xfId="161"/>
    <cellStyle name="br" xfId="31"/>
    <cellStyle name="col" xfId="32"/>
    <cellStyle name="st32" xfId="89"/>
    <cellStyle name="style0" xfId="33"/>
    <cellStyle name="style0 2" xfId="136"/>
    <cellStyle name="style0 3" xfId="90"/>
    <cellStyle name="style0 4" xfId="67"/>
    <cellStyle name="td" xfId="34"/>
    <cellStyle name="td 2" xfId="137"/>
    <cellStyle name="td 3" xfId="91"/>
    <cellStyle name="td 4" xfId="68"/>
    <cellStyle name="tr" xfId="35"/>
    <cellStyle name="xl21" xfId="36"/>
    <cellStyle name="xl21 2" xfId="138"/>
    <cellStyle name="xl21 3" xfId="69"/>
    <cellStyle name="xl22" xfId="11"/>
    <cellStyle name="xl22 2" xfId="92"/>
    <cellStyle name="xl22 3" xfId="47"/>
    <cellStyle name="xl23" xfId="12"/>
    <cellStyle name="xl23 2" xfId="118"/>
    <cellStyle name="xl23 3" xfId="93"/>
    <cellStyle name="xl23 4" xfId="48"/>
    <cellStyle name="xl24" xfId="13"/>
    <cellStyle name="xl24 2" xfId="119"/>
    <cellStyle name="xl24 3" xfId="94"/>
    <cellStyle name="xl24 4" xfId="51"/>
    <cellStyle name="xl25" xfId="14"/>
    <cellStyle name="xl25 2" xfId="120"/>
    <cellStyle name="xl25 3" xfId="95"/>
    <cellStyle name="xl25 4" xfId="52"/>
    <cellStyle name="xl26" xfId="15"/>
    <cellStyle name="xl26 2" xfId="121"/>
    <cellStyle name="xl26 3" xfId="96"/>
    <cellStyle name="xl26 4" xfId="70"/>
    <cellStyle name="xl27" xfId="16"/>
    <cellStyle name="xl27 2" xfId="122"/>
    <cellStyle name="xl27 3" xfId="97"/>
    <cellStyle name="xl27 4" xfId="53"/>
    <cellStyle name="xl28" xfId="17"/>
    <cellStyle name="xl28 2" xfId="141"/>
    <cellStyle name="xl28 3" xfId="123"/>
    <cellStyle name="xl28 4" xfId="98"/>
    <cellStyle name="xl28 5" xfId="71"/>
    <cellStyle name="xl29" xfId="37"/>
    <cellStyle name="xl29 2" xfId="124"/>
    <cellStyle name="xl29 3" xfId="99"/>
    <cellStyle name="xl29 4" xfId="54"/>
    <cellStyle name="xl30" xfId="18"/>
    <cellStyle name="xl30 2" xfId="139"/>
    <cellStyle name="xl30 3" xfId="100"/>
    <cellStyle name="xl30 4" xfId="55"/>
    <cellStyle name="xl31" xfId="19"/>
    <cellStyle name="xl31 2" xfId="142"/>
    <cellStyle name="xl31 3" xfId="125"/>
    <cellStyle name="xl31 4" xfId="101"/>
    <cellStyle name="xl31 5" xfId="58"/>
    <cellStyle name="xl32" xfId="20"/>
    <cellStyle name="xl32 2" xfId="126"/>
    <cellStyle name="xl32 3" xfId="102"/>
    <cellStyle name="xl32 4" xfId="72"/>
    <cellStyle name="xl33" xfId="21"/>
    <cellStyle name="xl33 2" xfId="127"/>
    <cellStyle name="xl33 3" xfId="103"/>
    <cellStyle name="xl33 4" xfId="61"/>
    <cellStyle name="xl34" xfId="22"/>
    <cellStyle name="xl34 2" xfId="46"/>
    <cellStyle name="xl34 2 2" xfId="128"/>
    <cellStyle name="xl34 3" xfId="104"/>
    <cellStyle name="xl34 4" xfId="73"/>
    <cellStyle name="xl35" xfId="23"/>
    <cellStyle name="xl35 2" xfId="129"/>
    <cellStyle name="xl35 3" xfId="105"/>
    <cellStyle name="xl35 4" xfId="64"/>
    <cellStyle name="xl36" xfId="24"/>
    <cellStyle name="xl36 2" xfId="130"/>
    <cellStyle name="xl36 3" xfId="106"/>
    <cellStyle name="xl36 4" xfId="74"/>
    <cellStyle name="xl37" xfId="38"/>
    <cellStyle name="xl37 2" xfId="140"/>
    <cellStyle name="xl37 3" xfId="107"/>
    <cellStyle name="xl37 4" xfId="75"/>
    <cellStyle name="xl38" xfId="25"/>
    <cellStyle name="xl38 2" xfId="131"/>
    <cellStyle name="xl38 3" xfId="108"/>
    <cellStyle name="xl38 4" xfId="76"/>
    <cellStyle name="xl39" xfId="26"/>
    <cellStyle name="xl39 2" xfId="132"/>
    <cellStyle name="xl39 3" xfId="109"/>
    <cellStyle name="xl39 4" xfId="77"/>
    <cellStyle name="xl40" xfId="27"/>
    <cellStyle name="xl40 2" xfId="133"/>
    <cellStyle name="xl40 3" xfId="110"/>
    <cellStyle name="xl40 4" xfId="56"/>
    <cellStyle name="xl41" xfId="28"/>
    <cellStyle name="xl41 2" xfId="134"/>
    <cellStyle name="xl41 3" xfId="111"/>
    <cellStyle name="xl41 4" xfId="59"/>
    <cellStyle name="xl42" xfId="29"/>
    <cellStyle name="xl42 2" xfId="135"/>
    <cellStyle name="xl42 3" xfId="112"/>
    <cellStyle name="xl42 4" xfId="78"/>
    <cellStyle name="xl43" xfId="30"/>
    <cellStyle name="xl43 2" xfId="113"/>
    <cellStyle name="xl43 3" xfId="62"/>
    <cellStyle name="xl44" xfId="79"/>
    <cellStyle name="xl44 2" xfId="114"/>
    <cellStyle name="xl45" xfId="65"/>
    <cellStyle name="xl45 2" xfId="115"/>
    <cellStyle name="xl46" xfId="49"/>
    <cellStyle name="xl46 2" xfId="116"/>
    <cellStyle name="xl47" xfId="50"/>
    <cellStyle name="xl47 2" xfId="117"/>
    <cellStyle name="xl48" xfId="57"/>
    <cellStyle name="xl49" xfId="60"/>
    <cellStyle name="xl50" xfId="80"/>
    <cellStyle name="xl51" xfId="63"/>
    <cellStyle name="xl52" xfId="81"/>
    <cellStyle name="xl53" xfId="66"/>
    <cellStyle name="xl54" xfId="82"/>
    <cellStyle name="xl55" xfId="83"/>
    <cellStyle name="xl56" xfId="84"/>
    <cellStyle name="xl57" xfId="85"/>
    <cellStyle name="xl58" xfId="86"/>
    <cellStyle name="xl59" xfId="87"/>
    <cellStyle name="xl60" xfId="88"/>
    <cellStyle name="Акцент1 2" xfId="162"/>
    <cellStyle name="Акцент2 2" xfId="163"/>
    <cellStyle name="Акцент3 2" xfId="164"/>
    <cellStyle name="Акцент4 2" xfId="165"/>
    <cellStyle name="Акцент5 2" xfId="166"/>
    <cellStyle name="Акцент6 2" xfId="167"/>
    <cellStyle name="Ввод  2" xfId="168"/>
    <cellStyle name="Вывод 2" xfId="169"/>
    <cellStyle name="Вычисление 2" xfId="170"/>
    <cellStyle name="Денежный 2" xfId="43"/>
    <cellStyle name="Денежный 3" xfId="45"/>
    <cellStyle name="Денежный 4" xfId="42"/>
    <cellStyle name="Денежный 4 2" xfId="194"/>
    <cellStyle name="Заголовок 1 2" xfId="171"/>
    <cellStyle name="Заголовок 2 2" xfId="172"/>
    <cellStyle name="Заголовок 3 2" xfId="173"/>
    <cellStyle name="Заголовок 4 2" xfId="174"/>
    <cellStyle name="ЗГ1" xfId="2"/>
    <cellStyle name="ЗГ2" xfId="3"/>
    <cellStyle name="ЗГ3" xfId="4"/>
    <cellStyle name="Итог 2" xfId="175"/>
    <cellStyle name="Контрольная ячейка 2" xfId="176"/>
    <cellStyle name="Название 2" xfId="177"/>
    <cellStyle name="Нейтральный 2" xfId="178"/>
    <cellStyle name="Обычный" xfId="0" builtinId="0"/>
    <cellStyle name="Обычный 10" xfId="196"/>
    <cellStyle name="Обычный 14" xfId="5"/>
    <cellStyle name="Обычный 2" xfId="6"/>
    <cellStyle name="Обычный 2 2" xfId="40"/>
    <cellStyle name="Обычный 2 3" xfId="179"/>
    <cellStyle name="Обычный 2_Лист1" xfId="180"/>
    <cellStyle name="Обычный 3" xfId="1"/>
    <cellStyle name="Обычный 3 2" xfId="181"/>
    <cellStyle name="Обычный 4" xfId="7"/>
    <cellStyle name="Обычный 4 2" xfId="191"/>
    <cellStyle name="Обычный 5" xfId="10"/>
    <cellStyle name="Обычный 5 2" xfId="192"/>
    <cellStyle name="Обычный 6" xfId="39"/>
    <cellStyle name="Обычный 6 2" xfId="190"/>
    <cellStyle name="Обычный 7" xfId="193"/>
    <cellStyle name="Обычный 8" xfId="143"/>
    <cellStyle name="Обычный 9" xfId="195"/>
    <cellStyle name="Плохой 2" xfId="182"/>
    <cellStyle name="Пояснение 2" xfId="183"/>
    <cellStyle name="Примечание 2" xfId="8"/>
    <cellStyle name="Примечание 2 2" xfId="184"/>
    <cellStyle name="Процентный 2" xfId="44"/>
    <cellStyle name="Процентный 2 2" xfId="189"/>
    <cellStyle name="Процентный 2 3" xfId="185"/>
    <cellStyle name="Процентный 3" xfId="41"/>
    <cellStyle name="Связанная ячейка 2" xfId="186"/>
    <cellStyle name="ТЕКСТ" xfId="9"/>
    <cellStyle name="Текст предупреждения 2" xfId="187"/>
    <cellStyle name="Хороший 2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15" zoomScaleSheetLayoutView="100" workbookViewId="0">
      <pane xSplit="2" ySplit="5" topLeftCell="C13" activePane="bottomRight" state="frozen"/>
      <selection pane="topRight" activeCell="C1" sqref="C1"/>
      <selection pane="bottomLeft" activeCell="A7" sqref="A7"/>
      <selection pane="bottomRight" activeCell="G20" sqref="G20"/>
    </sheetView>
  </sheetViews>
  <sheetFormatPr defaultRowHeight="12.75" x14ac:dyDescent="0.2"/>
  <cols>
    <col min="1" max="1" width="67.83203125" style="1" customWidth="1"/>
    <col min="2" max="2" width="28.5" style="1" customWidth="1"/>
    <col min="3" max="3" width="19" style="1" customWidth="1"/>
    <col min="4" max="4" width="18.5" style="1" customWidth="1"/>
    <col min="5" max="5" width="15" style="1" customWidth="1"/>
    <col min="6" max="6" width="16.83203125" style="1" customWidth="1"/>
    <col min="7" max="7" width="61" style="1" customWidth="1"/>
    <col min="8" max="9" width="11.6640625" style="1" bestFit="1" customWidth="1"/>
    <col min="10" max="16384" width="9.33203125" style="1"/>
  </cols>
  <sheetData>
    <row r="1" spans="1:7" ht="2.25" customHeight="1" x14ac:dyDescent="0.2">
      <c r="A1" s="45" t="s">
        <v>15</v>
      </c>
      <c r="B1" s="45"/>
      <c r="C1" s="45"/>
      <c r="D1" s="45"/>
      <c r="E1" s="45"/>
      <c r="F1" s="45"/>
      <c r="G1" s="45"/>
    </row>
    <row r="2" spans="1:7" ht="38.25" customHeight="1" x14ac:dyDescent="0.2">
      <c r="A2" s="45"/>
      <c r="B2" s="45"/>
      <c r="C2" s="45"/>
      <c r="D2" s="45"/>
      <c r="E2" s="45"/>
      <c r="F2" s="45"/>
      <c r="G2" s="45"/>
    </row>
    <row r="3" spans="1:7" ht="13.5" customHeight="1" thickBot="1" x14ac:dyDescent="0.25">
      <c r="A3" s="1" t="s">
        <v>0</v>
      </c>
      <c r="E3" s="2"/>
      <c r="F3" s="2"/>
      <c r="G3" s="2" t="s">
        <v>1</v>
      </c>
    </row>
    <row r="4" spans="1:7" ht="33" customHeight="1" x14ac:dyDescent="0.2">
      <c r="A4" s="46" t="s">
        <v>2</v>
      </c>
      <c r="B4" s="50" t="s">
        <v>19</v>
      </c>
      <c r="C4" s="48" t="s">
        <v>16</v>
      </c>
      <c r="D4" s="48" t="s">
        <v>17</v>
      </c>
      <c r="E4" s="48" t="s">
        <v>18</v>
      </c>
      <c r="F4" s="48" t="s">
        <v>13</v>
      </c>
      <c r="G4" s="46" t="s">
        <v>14</v>
      </c>
    </row>
    <row r="5" spans="1:7" ht="133.5" customHeight="1" thickBot="1" x14ac:dyDescent="0.25">
      <c r="A5" s="47"/>
      <c r="B5" s="51"/>
      <c r="C5" s="49"/>
      <c r="D5" s="49"/>
      <c r="E5" s="49"/>
      <c r="F5" s="49"/>
      <c r="G5" s="47"/>
    </row>
    <row r="6" spans="1:7" s="22" customFormat="1" ht="30" customHeight="1" x14ac:dyDescent="0.25">
      <c r="A6" s="12" t="s">
        <v>3</v>
      </c>
      <c r="B6" s="23" t="s">
        <v>20</v>
      </c>
      <c r="C6" s="6">
        <v>35570853</v>
      </c>
      <c r="D6" s="6">
        <v>41815684</v>
      </c>
      <c r="E6" s="6">
        <v>42380666.700000003</v>
      </c>
      <c r="F6" s="6">
        <f t="shared" ref="F6:F29" si="0">E6/C6*100</f>
        <v>119.14436434796771</v>
      </c>
      <c r="G6" s="21"/>
    </row>
    <row r="7" spans="1:7" s="3" customFormat="1" ht="18" customHeight="1" x14ac:dyDescent="0.25">
      <c r="A7" s="24" t="s">
        <v>21</v>
      </c>
      <c r="B7" s="23" t="s">
        <v>22</v>
      </c>
      <c r="C7" s="6">
        <f>SUM(C8:C9)</f>
        <v>21597428</v>
      </c>
      <c r="D7" s="6">
        <f t="shared" ref="D7:E7" si="1">SUM(D8:D9)</f>
        <v>26762080</v>
      </c>
      <c r="E7" s="6">
        <f t="shared" si="1"/>
        <v>27205120.299999997</v>
      </c>
      <c r="F7" s="6">
        <f t="shared" si="0"/>
        <v>125.96463014021853</v>
      </c>
      <c r="G7" s="16"/>
    </row>
    <row r="8" spans="1:7" ht="45" x14ac:dyDescent="0.25">
      <c r="A8" s="13" t="s">
        <v>4</v>
      </c>
      <c r="B8" s="25" t="s">
        <v>23</v>
      </c>
      <c r="C8" s="7">
        <v>8260980</v>
      </c>
      <c r="D8" s="7">
        <v>13219620</v>
      </c>
      <c r="E8" s="8">
        <v>13515924.6</v>
      </c>
      <c r="F8" s="7">
        <f t="shared" si="0"/>
        <v>163.61163687601228</v>
      </c>
      <c r="G8" s="44" t="s">
        <v>54</v>
      </c>
    </row>
    <row r="9" spans="1:7" ht="15.75" x14ac:dyDescent="0.25">
      <c r="A9" s="13" t="s">
        <v>5</v>
      </c>
      <c r="B9" s="25" t="s">
        <v>24</v>
      </c>
      <c r="C9" s="7">
        <v>13336448</v>
      </c>
      <c r="D9" s="7">
        <v>13542460</v>
      </c>
      <c r="E9" s="8">
        <v>13689195.699999999</v>
      </c>
      <c r="F9" s="7">
        <f t="shared" si="0"/>
        <v>102.64498988036395</v>
      </c>
      <c r="G9" s="16"/>
    </row>
    <row r="10" spans="1:7" ht="47.25" customHeight="1" x14ac:dyDescent="0.25">
      <c r="A10" s="24" t="s">
        <v>25</v>
      </c>
      <c r="B10" s="23" t="s">
        <v>26</v>
      </c>
      <c r="C10" s="6">
        <f>C11</f>
        <v>8117263</v>
      </c>
      <c r="D10" s="6">
        <f t="shared" ref="D10:E10" si="2">D11</f>
        <v>9178724</v>
      </c>
      <c r="E10" s="6">
        <f t="shared" si="2"/>
        <v>9247431.3999999985</v>
      </c>
      <c r="F10" s="6">
        <f t="shared" si="0"/>
        <v>113.92302306824355</v>
      </c>
      <c r="G10" s="16"/>
    </row>
    <row r="11" spans="1:7" ht="31.5" customHeight="1" x14ac:dyDescent="0.25">
      <c r="A11" s="27" t="s">
        <v>27</v>
      </c>
      <c r="B11" s="25" t="s">
        <v>28</v>
      </c>
      <c r="C11" s="7">
        <f>SUM(C12:C13)</f>
        <v>8117263</v>
      </c>
      <c r="D11" s="7">
        <f t="shared" ref="D11:E11" si="3">SUM(D12:D13)</f>
        <v>9178724</v>
      </c>
      <c r="E11" s="7">
        <f t="shared" si="3"/>
        <v>9247431.3999999985</v>
      </c>
      <c r="F11" s="7">
        <f t="shared" si="0"/>
        <v>113.92302306824355</v>
      </c>
      <c r="G11" s="17"/>
    </row>
    <row r="12" spans="1:7" ht="105" x14ac:dyDescent="0.25">
      <c r="A12" s="29" t="s">
        <v>29</v>
      </c>
      <c r="B12" s="28"/>
      <c r="C12" s="7">
        <v>5759858</v>
      </c>
      <c r="D12" s="7">
        <v>6596855</v>
      </c>
      <c r="E12" s="7">
        <v>6699386.5999999996</v>
      </c>
      <c r="F12" s="7">
        <f t="shared" si="0"/>
        <v>116.31166254445856</v>
      </c>
      <c r="G12" s="44" t="s">
        <v>53</v>
      </c>
    </row>
    <row r="13" spans="1:7" ht="32.25" customHeight="1" x14ac:dyDescent="0.25">
      <c r="A13" s="29" t="s">
        <v>30</v>
      </c>
      <c r="B13" s="30"/>
      <c r="C13" s="7">
        <v>2357405</v>
      </c>
      <c r="D13" s="7">
        <v>2581869</v>
      </c>
      <c r="E13" s="7">
        <v>2548044.7999999998</v>
      </c>
      <c r="F13" s="7">
        <f t="shared" si="0"/>
        <v>108.08684973519611</v>
      </c>
      <c r="G13" s="44" t="s">
        <v>58</v>
      </c>
    </row>
    <row r="14" spans="1:7" ht="15.75" customHeight="1" x14ac:dyDescent="0.25">
      <c r="A14" s="24" t="s">
        <v>31</v>
      </c>
      <c r="B14" s="23" t="s">
        <v>32</v>
      </c>
      <c r="C14" s="6">
        <f>SUM(C15:C19)</f>
        <v>4558563</v>
      </c>
      <c r="D14" s="6">
        <f t="shared" ref="D14:E14" si="4">SUM(D15:D19)</f>
        <v>4659936</v>
      </c>
      <c r="E14" s="6">
        <f t="shared" si="4"/>
        <v>4687647.6000000006</v>
      </c>
      <c r="F14" s="6">
        <f t="shared" si="0"/>
        <v>102.83169498809166</v>
      </c>
      <c r="G14" s="17"/>
    </row>
    <row r="15" spans="1:7" ht="15.75" customHeight="1" x14ac:dyDescent="0.25">
      <c r="A15" s="13" t="s">
        <v>33</v>
      </c>
      <c r="B15" s="26" t="s">
        <v>34</v>
      </c>
      <c r="C15" s="7">
        <v>0</v>
      </c>
      <c r="D15" s="7">
        <v>0</v>
      </c>
      <c r="E15" s="7">
        <v>0</v>
      </c>
      <c r="F15" s="7">
        <v>0</v>
      </c>
      <c r="G15" s="17"/>
    </row>
    <row r="16" spans="1:7" ht="18" customHeight="1" x14ac:dyDescent="0.25">
      <c r="A16" s="13" t="s">
        <v>6</v>
      </c>
      <c r="B16" s="31" t="s">
        <v>35</v>
      </c>
      <c r="C16" s="7">
        <v>3701255</v>
      </c>
      <c r="D16" s="7">
        <v>3801133</v>
      </c>
      <c r="E16" s="8">
        <v>3765295.2</v>
      </c>
      <c r="F16" s="7">
        <f t="shared" si="0"/>
        <v>101.7302293411289</v>
      </c>
      <c r="G16" s="17"/>
    </row>
    <row r="17" spans="1:7" ht="30" x14ac:dyDescent="0.25">
      <c r="A17" s="13" t="s">
        <v>7</v>
      </c>
      <c r="B17" s="31" t="s">
        <v>36</v>
      </c>
      <c r="C17" s="7">
        <v>857308</v>
      </c>
      <c r="D17" s="7">
        <v>857308</v>
      </c>
      <c r="E17" s="8">
        <v>920547</v>
      </c>
      <c r="F17" s="7">
        <f t="shared" si="0"/>
        <v>107.376462134962</v>
      </c>
      <c r="G17" s="44" t="s">
        <v>55</v>
      </c>
    </row>
    <row r="18" spans="1:7" ht="15.75" x14ac:dyDescent="0.25">
      <c r="A18" s="27" t="s">
        <v>37</v>
      </c>
      <c r="B18" s="31" t="s">
        <v>38</v>
      </c>
      <c r="C18" s="7">
        <v>0</v>
      </c>
      <c r="D18" s="7">
        <v>1495</v>
      </c>
      <c r="E18" s="8">
        <v>1805.4</v>
      </c>
      <c r="F18" s="7">
        <v>0</v>
      </c>
      <c r="G18" s="44"/>
    </row>
    <row r="19" spans="1:7" ht="15.75" x14ac:dyDescent="0.25">
      <c r="A19" s="13" t="s">
        <v>39</v>
      </c>
      <c r="B19" s="11" t="s">
        <v>40</v>
      </c>
      <c r="C19" s="7">
        <v>0</v>
      </c>
      <c r="D19" s="7">
        <v>0</v>
      </c>
      <c r="E19" s="7">
        <v>0</v>
      </c>
      <c r="F19" s="7">
        <v>0</v>
      </c>
      <c r="G19" s="16"/>
    </row>
    <row r="20" spans="1:7" ht="30" x14ac:dyDescent="0.25">
      <c r="A20" s="24" t="s">
        <v>41</v>
      </c>
      <c r="B20" s="11"/>
      <c r="C20" s="6">
        <v>372593.9</v>
      </c>
      <c r="D20" s="6">
        <v>319385.90000000002</v>
      </c>
      <c r="E20" s="6">
        <v>332013.40000000002</v>
      </c>
      <c r="F20" s="6">
        <f t="shared" si="0"/>
        <v>89.108651537236653</v>
      </c>
      <c r="G20" s="44" t="s">
        <v>59</v>
      </c>
    </row>
    <row r="21" spans="1:7" s="3" customFormat="1" ht="15.75" customHeight="1" x14ac:dyDescent="0.25">
      <c r="A21" s="32" t="s">
        <v>8</v>
      </c>
      <c r="B21" s="38"/>
      <c r="C21" s="6">
        <v>925005.1</v>
      </c>
      <c r="D21" s="6">
        <v>895558.1</v>
      </c>
      <c r="E21" s="6">
        <v>908454</v>
      </c>
      <c r="F21" s="6">
        <f>E21/C21*100</f>
        <v>98.210701757211936</v>
      </c>
      <c r="G21" s="17"/>
    </row>
    <row r="22" spans="1:7" ht="18" customHeight="1" x14ac:dyDescent="0.25">
      <c r="A22" s="14" t="s">
        <v>9</v>
      </c>
      <c r="B22" s="33" t="s">
        <v>42</v>
      </c>
      <c r="C22" s="5">
        <v>4537245.3</v>
      </c>
      <c r="D22" s="6">
        <v>12056347.699999999</v>
      </c>
      <c r="E22" s="6">
        <v>13726877.5</v>
      </c>
      <c r="F22" s="6">
        <f t="shared" si="0"/>
        <v>302.53769836953717</v>
      </c>
      <c r="G22" s="18"/>
    </row>
    <row r="23" spans="1:7" s="3" customFormat="1" ht="51" customHeight="1" x14ac:dyDescent="0.25">
      <c r="A23" s="14" t="s">
        <v>10</v>
      </c>
      <c r="B23" s="33" t="s">
        <v>43</v>
      </c>
      <c r="C23" s="5">
        <f>SUM(C24:C28)</f>
        <v>3040619.1999999997</v>
      </c>
      <c r="D23" s="6">
        <f>SUM(D24:D28)</f>
        <v>11855840.800000001</v>
      </c>
      <c r="E23" s="6">
        <f>SUM(E24:E28)</f>
        <v>13512016.499999998</v>
      </c>
      <c r="F23" s="6">
        <f t="shared" si="0"/>
        <v>444.38371302792535</v>
      </c>
      <c r="G23" s="19"/>
    </row>
    <row r="24" spans="1:7" ht="115.5" customHeight="1" x14ac:dyDescent="0.25">
      <c r="A24" s="34" t="s">
        <v>44</v>
      </c>
      <c r="B24" s="35" t="s">
        <v>45</v>
      </c>
      <c r="C24" s="9">
        <v>0</v>
      </c>
      <c r="D24" s="7">
        <v>298669.59999999998</v>
      </c>
      <c r="E24" s="7">
        <v>298669.59999999998</v>
      </c>
      <c r="F24" s="6">
        <v>0</v>
      </c>
      <c r="G24" s="52" t="s">
        <v>56</v>
      </c>
    </row>
    <row r="25" spans="1:7" ht="18.75" customHeight="1" x14ac:dyDescent="0.25">
      <c r="A25" s="36" t="s">
        <v>46</v>
      </c>
      <c r="B25" s="37" t="s">
        <v>47</v>
      </c>
      <c r="C25" s="9">
        <v>0</v>
      </c>
      <c r="D25" s="7">
        <v>0</v>
      </c>
      <c r="E25" s="7">
        <v>0</v>
      </c>
      <c r="F25" s="7">
        <v>0</v>
      </c>
      <c r="G25" s="52"/>
    </row>
    <row r="26" spans="1:7" ht="105" customHeight="1" x14ac:dyDescent="0.25">
      <c r="A26" s="34" t="s">
        <v>11</v>
      </c>
      <c r="B26" s="35" t="s">
        <v>48</v>
      </c>
      <c r="C26" s="9">
        <v>406002.8</v>
      </c>
      <c r="D26" s="10">
        <v>6748984.9000000004</v>
      </c>
      <c r="E26" s="8">
        <v>6525329.5</v>
      </c>
      <c r="F26" s="7">
        <f t="shared" si="0"/>
        <v>1607.2129305512178</v>
      </c>
      <c r="G26" s="52" t="s">
        <v>56</v>
      </c>
    </row>
    <row r="27" spans="1:7" ht="35.25" customHeight="1" x14ac:dyDescent="0.25">
      <c r="A27" s="34" t="s">
        <v>49</v>
      </c>
      <c r="B27" s="35" t="s">
        <v>50</v>
      </c>
      <c r="C27" s="9">
        <v>2547777.6</v>
      </c>
      <c r="D27" s="10">
        <v>2693359.8</v>
      </c>
      <c r="E27" s="8">
        <v>2389500.2999999998</v>
      </c>
      <c r="F27" s="7">
        <f t="shared" si="0"/>
        <v>93.787632798090371</v>
      </c>
      <c r="G27" s="52" t="s">
        <v>57</v>
      </c>
    </row>
    <row r="28" spans="1:7" ht="111.75" customHeight="1" x14ac:dyDescent="0.25">
      <c r="A28" s="15" t="s">
        <v>12</v>
      </c>
      <c r="B28" s="39" t="s">
        <v>51</v>
      </c>
      <c r="C28" s="9">
        <v>86838.8</v>
      </c>
      <c r="D28" s="10">
        <v>2114826.5</v>
      </c>
      <c r="E28" s="7">
        <v>4298517.0999999996</v>
      </c>
      <c r="F28" s="7">
        <f t="shared" si="0"/>
        <v>4949.9959695435682</v>
      </c>
      <c r="G28" s="52" t="s">
        <v>56</v>
      </c>
    </row>
    <row r="29" spans="1:7" s="22" customFormat="1" ht="18.75" customHeight="1" thickBot="1" x14ac:dyDescent="0.3">
      <c r="A29" s="40" t="s">
        <v>52</v>
      </c>
      <c r="B29" s="20"/>
      <c r="C29" s="41">
        <f>C6+C22</f>
        <v>40108098.299999997</v>
      </c>
      <c r="D29" s="41">
        <f t="shared" ref="D29:E29" si="5">D6+D22</f>
        <v>53872031.700000003</v>
      </c>
      <c r="E29" s="41">
        <f t="shared" si="5"/>
        <v>56107544.200000003</v>
      </c>
      <c r="F29" s="42">
        <f t="shared" si="0"/>
        <v>139.89081152720723</v>
      </c>
      <c r="G29" s="43"/>
    </row>
    <row r="30" spans="1:7" x14ac:dyDescent="0.2">
      <c r="C30" s="4"/>
      <c r="D30" s="4"/>
      <c r="E30" s="4"/>
      <c r="F30" s="4"/>
      <c r="G30" s="4"/>
    </row>
  </sheetData>
  <mergeCells count="8">
    <mergeCell ref="A1:G2"/>
    <mergeCell ref="G4:G5"/>
    <mergeCell ref="F4:F5"/>
    <mergeCell ref="A4:A5"/>
    <mergeCell ref="B4:B5"/>
    <mergeCell ref="C4:C5"/>
    <mergeCell ref="E4:E5"/>
    <mergeCell ref="D4:D5"/>
  </mergeCells>
  <printOptions horizontalCentered="1"/>
  <pageMargins left="0" right="0" top="0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2018-06-04T09:17:35Z</cp:lastPrinted>
  <dcterms:created xsi:type="dcterms:W3CDTF">2016-06-14T14:48:33Z</dcterms:created>
  <dcterms:modified xsi:type="dcterms:W3CDTF">2018-06-04T11:44:44Z</dcterms:modified>
</cp:coreProperties>
</file>